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815" windowHeight="667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Q14" i="1" l="1"/>
  <c r="Q13" i="1"/>
  <c r="Q12" i="1"/>
  <c r="Q11" i="1"/>
  <c r="Q16" i="1"/>
  <c r="O14" i="1"/>
  <c r="O13" i="1"/>
  <c r="M14" i="1"/>
  <c r="M13" i="1"/>
  <c r="K13" i="1"/>
  <c r="G13" i="1"/>
  <c r="O17" i="1" l="1"/>
  <c r="Q17" i="1"/>
  <c r="X16" i="1" l="1"/>
  <c r="W16" i="1"/>
  <c r="X15" i="1"/>
  <c r="W15" i="1"/>
  <c r="W14" i="1"/>
  <c r="W17" i="1" s="1"/>
  <c r="W13" i="1"/>
  <c r="W12" i="1"/>
  <c r="X11" i="1"/>
  <c r="W11" i="1"/>
  <c r="V16" i="1"/>
  <c r="V15" i="1"/>
  <c r="V14" i="1"/>
  <c r="X14" i="1" s="1"/>
  <c r="V13" i="1"/>
  <c r="V12" i="1"/>
  <c r="X12" i="1" s="1"/>
  <c r="V11" i="1"/>
  <c r="M17" i="1"/>
  <c r="C13" i="1"/>
  <c r="L13" i="1" s="1"/>
  <c r="X13" i="1" s="1"/>
  <c r="C14" i="1"/>
  <c r="L16" i="1"/>
  <c r="L15" i="1"/>
  <c r="L12" i="1"/>
  <c r="L11" i="1"/>
  <c r="L9" i="1"/>
  <c r="L8" i="1"/>
  <c r="G8" i="1"/>
  <c r="X17" i="1" l="1"/>
  <c r="V17" i="1"/>
  <c r="C17" i="1"/>
  <c r="L14" i="1"/>
  <c r="L17" i="1"/>
</calcChain>
</file>

<file path=xl/sharedStrings.xml><?xml version="1.0" encoding="utf-8"?>
<sst xmlns="http://schemas.openxmlformats.org/spreadsheetml/2006/main" count="53" uniqueCount="52">
  <si>
    <t xml:space="preserve"> 1.1. Szczegółowy zakres zmian wartości środków trwałych i wartości niematerialnych i prawnych (poz. A.I i A.II 1. bilansu)</t>
  </si>
  <si>
    <t>Lp.</t>
  </si>
  <si>
    <t>Nazwa grupy rodzajowej składnika aktywów według układu w bilansie</t>
  </si>
  <si>
    <t>Wartość początkowa – stan na początek roku obrotowego</t>
  </si>
  <si>
    <t>Zwiększenie wartości początkowej</t>
  </si>
  <si>
    <t>Ogółem zwiększenie wartości początkowej (4+5+6)</t>
  </si>
  <si>
    <t>Zmniejszenie wartości początkowej</t>
  </si>
  <si>
    <t>ogółem zmniejszenie wartości początkowej (8+9+10)</t>
  </si>
  <si>
    <t>wartość początkowa – stan na koniec roku obrotowego (3+7-11)</t>
  </si>
  <si>
    <t>Umorzenie – stan na początek roku obrotowego</t>
  </si>
  <si>
    <t>Zwiększenie umorzenia w ciągu roku obrotowego</t>
  </si>
  <si>
    <t>ogółem zwiększenie umorzenia (14+15+16)</t>
  </si>
  <si>
    <t>Zmniejszenie umorzenia w ciągu roku obrotowego</t>
  </si>
  <si>
    <t>ogółem zmniejszenia umorzenia (18+19+20)</t>
  </si>
  <si>
    <t>Umorzenie - stan na koniec roku obrotowego (13+17-21)</t>
  </si>
  <si>
    <t>Wartość netto składników aktywów</t>
  </si>
  <si>
    <t>aktualizacja</t>
  </si>
  <si>
    <t>przychody (nabycie)</t>
  </si>
  <si>
    <t>przemieszczenie wewnętrzne *</t>
  </si>
  <si>
    <t>zbycie</t>
  </si>
  <si>
    <t>likwidacja</t>
  </si>
  <si>
    <t>inne</t>
  </si>
  <si>
    <t>amortyzacja za rok obrotowy</t>
  </si>
  <si>
    <t>inne zwiększenia</t>
  </si>
  <si>
    <t>z tytułu zbycia</t>
  </si>
  <si>
    <t>z tytułu likwidacji</t>
  </si>
  <si>
    <t>inne zmniejszenia</t>
  </si>
  <si>
    <t>stan na początek roku obrotowego (3-13)</t>
  </si>
  <si>
    <t>stan na koniec roku obrotowego (12-22)</t>
  </si>
  <si>
    <t>1.</t>
  </si>
  <si>
    <t>Licencje i prawa autorskie dotyczące oprogramowania komputerowego</t>
  </si>
  <si>
    <t>2.</t>
  </si>
  <si>
    <t>Pozostałe wartości niematerialne i prawne</t>
  </si>
  <si>
    <t>I.</t>
  </si>
  <si>
    <t>Wartości niematerialne i prawne (poz.1+2)</t>
  </si>
  <si>
    <t>1.1</t>
  </si>
  <si>
    <t>Grunty</t>
  </si>
  <si>
    <t>1.1.1.</t>
  </si>
  <si>
    <t>Grunty stanowiące własność JST przekazane w użytkowanie wieczyste innym podmiotom</t>
  </si>
  <si>
    <t>1.2</t>
  </si>
  <si>
    <t>Budynki, lokale, obiekty inżynierii lądowej i wodnej</t>
  </si>
  <si>
    <t>1.3</t>
  </si>
  <si>
    <t>Urządzenia techniczne i maszyny</t>
  </si>
  <si>
    <t>1.4</t>
  </si>
  <si>
    <t>Środki transportu</t>
  </si>
  <si>
    <t>1.5</t>
  </si>
  <si>
    <t>Inne środki trwałe</t>
  </si>
  <si>
    <t>II.</t>
  </si>
  <si>
    <t>Środki trwałe ogółem (od1.1 do 1.5)</t>
  </si>
  <si>
    <t>* przez przemieszczenie wewnętrzne należy rozumieć inne zwiększenia wartości początkowej,  z wyłączeniem aktualizacji i nabycia.</t>
  </si>
  <si>
    <t>Może to być np. przekwalifikowanie między grupą rodzajową w związku z korektami, przeksięgowaniami czy też innymi operacjami księgowymi.</t>
  </si>
  <si>
    <t>Szkoła Podstawowa nr 1 
ul. Niepodległości  47
41-106 Siemianowice Śląskie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</si>
</sst>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&quot;.&quot;mm&quot;.&quot;yyyy"/>
    <numFmt numFmtId="165" formatCode="#,##0.00&quot; &quot;[$zł-415];[Red]&quot;-&quot;#,##0.00&quot; &quot;[$zł-415]"/>
  </numFmts>
  <fonts count="6" x14ac:knownFonts="1"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5" fontId="2" fillId="0" borderId="0"/>
  </cellStyleXfs>
  <cellXfs count="17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5">
    <cellStyle name="Heading" xfId="1"/>
    <cellStyle name="Heading1" xfId="2"/>
    <cellStyle name="Normalny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tabSelected="1" zoomScale="90" zoomScaleNormal="90" workbookViewId="0">
      <selection activeCell="B7" sqref="B7"/>
    </sheetView>
  </sheetViews>
  <sheetFormatPr defaultRowHeight="14.25" x14ac:dyDescent="0.2"/>
  <cols>
    <col min="1" max="1" width="4.625" style="3" customWidth="1"/>
    <col min="2" max="2" width="19.25" style="3" customWidth="1"/>
    <col min="3" max="3" width="12.25" style="3" customWidth="1"/>
    <col min="4" max="4" width="11.75" style="3" customWidth="1"/>
    <col min="5" max="5" width="10.625" style="3" customWidth="1"/>
    <col min="6" max="6" width="12.375" style="3" customWidth="1"/>
    <col min="7" max="7" width="11.25" style="3" customWidth="1"/>
    <col min="8" max="10" width="9.125" style="3" customWidth="1"/>
    <col min="11" max="11" width="11.875" style="3" customWidth="1"/>
    <col min="12" max="12" width="12" style="3" customWidth="1"/>
    <col min="13" max="13" width="11.75" style="3" customWidth="1"/>
    <col min="14" max="16" width="9.375" style="3" customWidth="1"/>
    <col min="17" max="17" width="10.625" style="3" customWidth="1"/>
    <col min="18" max="20" width="10.125" style="3" customWidth="1"/>
    <col min="21" max="21" width="11" style="3" customWidth="1"/>
    <col min="22" max="22" width="11.5" style="3" customWidth="1"/>
    <col min="23" max="23" width="11.75" style="3" customWidth="1"/>
    <col min="24" max="24" width="11.375" style="3" customWidth="1"/>
    <col min="25" max="16384" width="9" style="3"/>
  </cols>
  <sheetData>
    <row r="1" spans="1:24" ht="57" customHeight="1" x14ac:dyDescent="0.2">
      <c r="A1" s="16" t="s">
        <v>51</v>
      </c>
      <c r="B1" s="16"/>
      <c r="C1" s="16"/>
      <c r="D1" s="16"/>
      <c r="E1" s="16"/>
    </row>
    <row r="3" spans="1:24" ht="15" x14ac:dyDescent="0.2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5" spans="1:24" ht="66.400000000000006" customHeight="1" x14ac:dyDescent="0.2">
      <c r="A5" s="14" t="s">
        <v>1</v>
      </c>
      <c r="B5" s="15" t="s">
        <v>2</v>
      </c>
      <c r="C5" s="15" t="s">
        <v>3</v>
      </c>
      <c r="D5" s="14" t="s">
        <v>4</v>
      </c>
      <c r="E5" s="14"/>
      <c r="F5" s="14"/>
      <c r="G5" s="15" t="s">
        <v>5</v>
      </c>
      <c r="H5" s="15" t="s">
        <v>6</v>
      </c>
      <c r="I5" s="15"/>
      <c r="J5" s="15"/>
      <c r="K5" s="15" t="s">
        <v>7</v>
      </c>
      <c r="L5" s="15" t="s">
        <v>8</v>
      </c>
      <c r="M5" s="15" t="s">
        <v>9</v>
      </c>
      <c r="N5" s="15" t="s">
        <v>10</v>
      </c>
      <c r="O5" s="15"/>
      <c r="P5" s="15"/>
      <c r="Q5" s="15" t="s">
        <v>11</v>
      </c>
      <c r="R5" s="15" t="s">
        <v>12</v>
      </c>
      <c r="S5" s="15"/>
      <c r="T5" s="15"/>
      <c r="U5" s="15" t="s">
        <v>13</v>
      </c>
      <c r="V5" s="15" t="s">
        <v>14</v>
      </c>
      <c r="W5" s="15" t="s">
        <v>15</v>
      </c>
      <c r="X5" s="15"/>
    </row>
    <row r="6" spans="1:24" ht="48" x14ac:dyDescent="0.2">
      <c r="A6" s="14"/>
      <c r="B6" s="15"/>
      <c r="C6" s="15"/>
      <c r="D6" s="1" t="s">
        <v>16</v>
      </c>
      <c r="E6" s="2" t="s">
        <v>17</v>
      </c>
      <c r="F6" s="2" t="s">
        <v>18</v>
      </c>
      <c r="G6" s="15"/>
      <c r="H6" s="1" t="s">
        <v>19</v>
      </c>
      <c r="I6" s="1" t="s">
        <v>20</v>
      </c>
      <c r="J6" s="1" t="s">
        <v>21</v>
      </c>
      <c r="K6" s="15"/>
      <c r="L6" s="15"/>
      <c r="M6" s="15"/>
      <c r="N6" s="2" t="s">
        <v>16</v>
      </c>
      <c r="O6" s="2" t="s">
        <v>22</v>
      </c>
      <c r="P6" s="2" t="s">
        <v>23</v>
      </c>
      <c r="Q6" s="15"/>
      <c r="R6" s="2" t="s">
        <v>24</v>
      </c>
      <c r="S6" s="2" t="s">
        <v>25</v>
      </c>
      <c r="T6" s="2" t="s">
        <v>26</v>
      </c>
      <c r="U6" s="15"/>
      <c r="V6" s="15"/>
      <c r="W6" s="2" t="s">
        <v>27</v>
      </c>
      <c r="X6" s="2" t="s">
        <v>28</v>
      </c>
    </row>
    <row r="7" spans="1:24" x14ac:dyDescent="0.2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  <c r="W7" s="4">
        <v>23</v>
      </c>
      <c r="X7" s="4">
        <v>24</v>
      </c>
    </row>
    <row r="8" spans="1:24" ht="68.25" customHeight="1" x14ac:dyDescent="0.2">
      <c r="A8" s="5" t="s">
        <v>29</v>
      </c>
      <c r="B8" s="6" t="s">
        <v>30</v>
      </c>
      <c r="C8" s="7"/>
      <c r="D8" s="7"/>
      <c r="E8" s="7"/>
      <c r="F8" s="7"/>
      <c r="G8" s="7">
        <f>SUM(D8:F8)</f>
        <v>0</v>
      </c>
      <c r="H8" s="7"/>
      <c r="I8" s="7"/>
      <c r="J8" s="7"/>
      <c r="K8" s="7">
        <v>0</v>
      </c>
      <c r="L8" s="7">
        <f>SUM(C8+G8-K8)</f>
        <v>0</v>
      </c>
      <c r="M8" s="7"/>
      <c r="N8" s="7"/>
      <c r="O8" s="7">
        <v>0</v>
      </c>
      <c r="P8" s="7"/>
      <c r="Q8" s="7">
        <v>0</v>
      </c>
      <c r="R8" s="7"/>
      <c r="S8" s="7"/>
      <c r="T8" s="7"/>
      <c r="U8" s="7">
        <v>0</v>
      </c>
      <c r="V8" s="7">
        <v>0</v>
      </c>
      <c r="W8" s="7">
        <v>0</v>
      </c>
      <c r="X8" s="7">
        <v>0</v>
      </c>
    </row>
    <row r="9" spans="1:24" ht="42.75" x14ac:dyDescent="0.2">
      <c r="A9" s="5" t="s">
        <v>31</v>
      </c>
      <c r="B9" s="6" t="s">
        <v>32</v>
      </c>
      <c r="C9" s="7"/>
      <c r="D9" s="7"/>
      <c r="E9" s="7"/>
      <c r="F9" s="7"/>
      <c r="G9" s="7">
        <v>0</v>
      </c>
      <c r="H9" s="7"/>
      <c r="I9" s="7"/>
      <c r="J9" s="7"/>
      <c r="K9" s="7">
        <v>0</v>
      </c>
      <c r="L9" s="7">
        <f>SUM(C9+G9-K9)</f>
        <v>0</v>
      </c>
      <c r="M9" s="7"/>
      <c r="N9" s="7"/>
      <c r="O9" s="7">
        <v>0</v>
      </c>
      <c r="P9" s="7"/>
      <c r="Q9" s="7">
        <v>0</v>
      </c>
      <c r="R9" s="7"/>
      <c r="S9" s="7"/>
      <c r="T9" s="7"/>
      <c r="U9" s="7">
        <v>0</v>
      </c>
      <c r="V9" s="7">
        <v>0</v>
      </c>
      <c r="W9" s="7">
        <v>0</v>
      </c>
      <c r="X9" s="7">
        <v>0</v>
      </c>
    </row>
    <row r="10" spans="1:24" ht="45" x14ac:dyDescent="0.2">
      <c r="A10" s="8" t="s">
        <v>33</v>
      </c>
      <c r="B10" s="9" t="s">
        <v>34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</row>
    <row r="11" spans="1:24" ht="21.95" customHeight="1" x14ac:dyDescent="0.2">
      <c r="A11" s="5" t="s">
        <v>35</v>
      </c>
      <c r="B11" s="6" t="s">
        <v>36</v>
      </c>
      <c r="C11" s="7">
        <v>287635</v>
      </c>
      <c r="D11" s="7"/>
      <c r="E11" s="7"/>
      <c r="F11" s="7"/>
      <c r="G11" s="7">
        <v>0</v>
      </c>
      <c r="H11" s="7"/>
      <c r="I11" s="7"/>
      <c r="J11" s="7"/>
      <c r="K11" s="7">
        <v>0</v>
      </c>
      <c r="L11" s="7">
        <f t="shared" ref="L11:L16" si="0">SUM(C11+G11-K11)</f>
        <v>287635</v>
      </c>
      <c r="M11" s="7">
        <v>0</v>
      </c>
      <c r="N11" s="7"/>
      <c r="O11" s="7">
        <v>0</v>
      </c>
      <c r="P11" s="7"/>
      <c r="Q11" s="7">
        <f t="shared" ref="Q11:Q14" si="1">SUM(N11:P11)</f>
        <v>0</v>
      </c>
      <c r="R11" s="7"/>
      <c r="S11" s="7"/>
      <c r="T11" s="7"/>
      <c r="U11" s="7">
        <v>0</v>
      </c>
      <c r="V11" s="7">
        <f>SUM(M11+Q11-U11)</f>
        <v>0</v>
      </c>
      <c r="W11" s="7">
        <f>SUM(C11-M11)</f>
        <v>287635</v>
      </c>
      <c r="X11" s="7">
        <f>SUM(L11-V11)</f>
        <v>287635</v>
      </c>
    </row>
    <row r="12" spans="1:24" ht="85.5" x14ac:dyDescent="0.2">
      <c r="A12" s="11" t="s">
        <v>37</v>
      </c>
      <c r="B12" s="6" t="s">
        <v>38</v>
      </c>
      <c r="C12" s="7">
        <v>0</v>
      </c>
      <c r="D12" s="7"/>
      <c r="E12" s="7"/>
      <c r="F12" s="7"/>
      <c r="G12" s="7">
        <v>0</v>
      </c>
      <c r="H12" s="7"/>
      <c r="I12" s="7"/>
      <c r="J12" s="7"/>
      <c r="K12" s="7">
        <v>0</v>
      </c>
      <c r="L12" s="7">
        <f t="shared" si="0"/>
        <v>0</v>
      </c>
      <c r="M12" s="7"/>
      <c r="N12" s="7"/>
      <c r="O12" s="7">
        <v>0</v>
      </c>
      <c r="P12" s="7"/>
      <c r="Q12" s="7">
        <f t="shared" si="1"/>
        <v>0</v>
      </c>
      <c r="R12" s="7"/>
      <c r="S12" s="7"/>
      <c r="T12" s="7"/>
      <c r="U12" s="7">
        <v>0</v>
      </c>
      <c r="V12" s="7">
        <f t="shared" ref="V12:V16" si="2">SUM(M12+Q12-U12)</f>
        <v>0</v>
      </c>
      <c r="W12" s="7">
        <f t="shared" ref="W12:W16" si="3">SUM(C12-M12)</f>
        <v>0</v>
      </c>
      <c r="X12" s="7">
        <f t="shared" ref="X12:X16" si="4">SUM(L12-V12)</f>
        <v>0</v>
      </c>
    </row>
    <row r="13" spans="1:24" ht="42.75" x14ac:dyDescent="0.2">
      <c r="A13" s="5" t="s">
        <v>39</v>
      </c>
      <c r="B13" s="6" t="s">
        <v>40</v>
      </c>
      <c r="C13" s="7">
        <f>1363417.13+534605.48</f>
        <v>1898022.6099999999</v>
      </c>
      <c r="D13" s="7">
        <v>2895977.31</v>
      </c>
      <c r="E13" s="7">
        <v>197867.39</v>
      </c>
      <c r="F13" s="7"/>
      <c r="G13" s="7">
        <f>SUM(D13:F13)</f>
        <v>3093844.7</v>
      </c>
      <c r="H13" s="7"/>
      <c r="I13" s="7">
        <v>14600.47</v>
      </c>
      <c r="J13" s="7"/>
      <c r="K13" s="7">
        <f>SUM(I13)</f>
        <v>14600.47</v>
      </c>
      <c r="L13" s="7">
        <f t="shared" si="0"/>
        <v>4977266.8400000008</v>
      </c>
      <c r="M13" s="7">
        <f>1061597.03+120682.63</f>
        <v>1182279.6600000001</v>
      </c>
      <c r="N13" s="7"/>
      <c r="O13" s="7">
        <f>34085.4+15407.34</f>
        <v>49492.740000000005</v>
      </c>
      <c r="P13" s="7"/>
      <c r="Q13" s="7">
        <f t="shared" si="1"/>
        <v>49492.740000000005</v>
      </c>
      <c r="R13" s="7"/>
      <c r="S13" s="7"/>
      <c r="T13" s="7"/>
      <c r="U13" s="7">
        <v>0</v>
      </c>
      <c r="V13" s="7">
        <f t="shared" si="2"/>
        <v>1231772.4000000001</v>
      </c>
      <c r="W13" s="7">
        <f t="shared" si="3"/>
        <v>715742.94999999972</v>
      </c>
      <c r="X13" s="7">
        <f t="shared" si="4"/>
        <v>3745494.4400000004</v>
      </c>
    </row>
    <row r="14" spans="1:24" ht="28.5" x14ac:dyDescent="0.2">
      <c r="A14" s="5" t="s">
        <v>41</v>
      </c>
      <c r="B14" s="6" t="s">
        <v>42</v>
      </c>
      <c r="C14" s="7">
        <f>14300+4782.4</f>
        <v>19082.400000000001</v>
      </c>
      <c r="D14" s="7"/>
      <c r="E14" s="7"/>
      <c r="F14" s="7"/>
      <c r="G14" s="7">
        <v>0</v>
      </c>
      <c r="H14" s="7"/>
      <c r="I14" s="7"/>
      <c r="J14" s="7"/>
      <c r="K14" s="7">
        <v>0</v>
      </c>
      <c r="L14" s="7">
        <f t="shared" si="0"/>
        <v>19082.400000000001</v>
      </c>
      <c r="M14" s="7">
        <f>4760+2905.34</f>
        <v>7665.34</v>
      </c>
      <c r="N14" s="7"/>
      <c r="O14" s="7">
        <f>4290+215.21</f>
        <v>4505.21</v>
      </c>
      <c r="P14" s="7"/>
      <c r="Q14" s="7">
        <f t="shared" si="1"/>
        <v>4505.21</v>
      </c>
      <c r="R14" s="7"/>
      <c r="S14" s="7"/>
      <c r="T14" s="7"/>
      <c r="U14" s="7">
        <v>0</v>
      </c>
      <c r="V14" s="7">
        <f t="shared" si="2"/>
        <v>12170.55</v>
      </c>
      <c r="W14" s="7">
        <f t="shared" si="3"/>
        <v>11417.060000000001</v>
      </c>
      <c r="X14" s="7">
        <f t="shared" si="4"/>
        <v>6911.8500000000022</v>
      </c>
    </row>
    <row r="15" spans="1:24" x14ac:dyDescent="0.2">
      <c r="A15" s="5" t="s">
        <v>43</v>
      </c>
      <c r="B15" s="6" t="s">
        <v>44</v>
      </c>
      <c r="C15" s="7"/>
      <c r="D15" s="7"/>
      <c r="E15" s="7"/>
      <c r="F15" s="7"/>
      <c r="G15" s="7">
        <v>0</v>
      </c>
      <c r="H15" s="7"/>
      <c r="I15" s="7"/>
      <c r="J15" s="7"/>
      <c r="K15" s="7">
        <v>0</v>
      </c>
      <c r="L15" s="7">
        <f t="shared" si="0"/>
        <v>0</v>
      </c>
      <c r="M15" s="7"/>
      <c r="N15" s="7"/>
      <c r="O15" s="7">
        <v>0</v>
      </c>
      <c r="P15" s="7"/>
      <c r="Q15" s="7">
        <v>0</v>
      </c>
      <c r="R15" s="7"/>
      <c r="S15" s="7"/>
      <c r="T15" s="7"/>
      <c r="U15" s="7">
        <v>0</v>
      </c>
      <c r="V15" s="7">
        <f t="shared" si="2"/>
        <v>0</v>
      </c>
      <c r="W15" s="7">
        <f t="shared" si="3"/>
        <v>0</v>
      </c>
      <c r="X15" s="7">
        <f t="shared" si="4"/>
        <v>0</v>
      </c>
    </row>
    <row r="16" spans="1:24" x14ac:dyDescent="0.2">
      <c r="A16" s="5" t="s">
        <v>45</v>
      </c>
      <c r="B16" s="6" t="s">
        <v>46</v>
      </c>
      <c r="C16" s="7">
        <v>14237.04</v>
      </c>
      <c r="D16" s="7"/>
      <c r="E16" s="7"/>
      <c r="F16" s="7"/>
      <c r="G16" s="7">
        <v>0</v>
      </c>
      <c r="H16" s="7"/>
      <c r="I16" s="7"/>
      <c r="J16" s="7"/>
      <c r="K16" s="7">
        <v>0</v>
      </c>
      <c r="L16" s="7">
        <f t="shared" si="0"/>
        <v>14237.04</v>
      </c>
      <c r="M16" s="7">
        <v>13255.38</v>
      </c>
      <c r="N16" s="7"/>
      <c r="O16" s="7">
        <v>858.93</v>
      </c>
      <c r="P16" s="7"/>
      <c r="Q16" s="7">
        <f>SUM(N16:P16)</f>
        <v>858.93</v>
      </c>
      <c r="R16" s="7"/>
      <c r="S16" s="7"/>
      <c r="T16" s="7"/>
      <c r="U16" s="7">
        <v>0</v>
      </c>
      <c r="V16" s="7">
        <f t="shared" si="2"/>
        <v>14114.31</v>
      </c>
      <c r="W16" s="7">
        <f t="shared" si="3"/>
        <v>981.66000000000167</v>
      </c>
      <c r="X16" s="7">
        <f t="shared" si="4"/>
        <v>122.73000000000138</v>
      </c>
    </row>
    <row r="17" spans="1:24" ht="45" x14ac:dyDescent="0.2">
      <c r="A17" s="8" t="s">
        <v>47</v>
      </c>
      <c r="B17" s="9" t="s">
        <v>48</v>
      </c>
      <c r="C17" s="10">
        <f>SUM(C11:C16)</f>
        <v>2218977.0499999998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f>SUM(L11:L16)</f>
        <v>5298221.2800000012</v>
      </c>
      <c r="M17" s="10">
        <f>SUM(M11:M16)</f>
        <v>1203200.3800000001</v>
      </c>
      <c r="N17" s="10">
        <v>0</v>
      </c>
      <c r="O17" s="10">
        <f>SUM(O12:O16)</f>
        <v>54856.880000000005</v>
      </c>
      <c r="P17" s="10">
        <v>0</v>
      </c>
      <c r="Q17" s="10">
        <f>SUM(Q11:Q16)</f>
        <v>54856.880000000005</v>
      </c>
      <c r="R17" s="10">
        <v>0</v>
      </c>
      <c r="S17" s="10">
        <v>0</v>
      </c>
      <c r="T17" s="10">
        <v>0</v>
      </c>
      <c r="U17" s="10">
        <v>0</v>
      </c>
      <c r="V17" s="10">
        <f>SUM(V11:V16)</f>
        <v>1258057.2600000002</v>
      </c>
      <c r="W17" s="10">
        <f>SUM(W11:W16)</f>
        <v>1015776.6699999998</v>
      </c>
      <c r="X17" s="10">
        <f>SUM(X11:X16)</f>
        <v>4040164.0200000005</v>
      </c>
    </row>
    <row r="18" spans="1:24" x14ac:dyDescent="0.2">
      <c r="B18" s="12"/>
    </row>
    <row r="19" spans="1:24" x14ac:dyDescent="0.2">
      <c r="B19" s="12"/>
    </row>
    <row r="20" spans="1:24" x14ac:dyDescent="0.2">
      <c r="B20" s="12"/>
    </row>
    <row r="21" spans="1:24" x14ac:dyDescent="0.2">
      <c r="B21" s="12"/>
    </row>
    <row r="22" spans="1:24" x14ac:dyDescent="0.2">
      <c r="B22" s="12"/>
    </row>
    <row r="23" spans="1:24" x14ac:dyDescent="0.2">
      <c r="A23" s="3" t="s">
        <v>49</v>
      </c>
      <c r="B23" s="12"/>
    </row>
    <row r="24" spans="1:24" x14ac:dyDescent="0.2">
      <c r="A24" s="3" t="s">
        <v>50</v>
      </c>
      <c r="B24" s="12"/>
    </row>
    <row r="25" spans="1:24" x14ac:dyDescent="0.2">
      <c r="B25" s="12"/>
    </row>
    <row r="26" spans="1:24" x14ac:dyDescent="0.2">
      <c r="B26" s="12"/>
    </row>
    <row r="27" spans="1:24" x14ac:dyDescent="0.2">
      <c r="B27" s="12"/>
    </row>
    <row r="28" spans="1:24" x14ac:dyDescent="0.2">
      <c r="B28" s="12"/>
    </row>
    <row r="29" spans="1:24" x14ac:dyDescent="0.2">
      <c r="B29" s="12"/>
    </row>
    <row r="30" spans="1:24" x14ac:dyDescent="0.2">
      <c r="B30" s="12"/>
    </row>
    <row r="31" spans="1:24" x14ac:dyDescent="0.2">
      <c r="B31" s="12"/>
    </row>
    <row r="32" spans="1:24" x14ac:dyDescent="0.2">
      <c r="B32" s="12"/>
    </row>
    <row r="33" spans="2:2" x14ac:dyDescent="0.2">
      <c r="B33" s="12"/>
    </row>
    <row r="34" spans="2:2" x14ac:dyDescent="0.2">
      <c r="B34" s="12"/>
    </row>
    <row r="35" spans="2:2" x14ac:dyDescent="0.2">
      <c r="B35" s="12"/>
    </row>
  </sheetData>
  <mergeCells count="17">
    <mergeCell ref="A1:E1"/>
    <mergeCell ref="W5:X5"/>
    <mergeCell ref="M5:M6"/>
    <mergeCell ref="N5:P5"/>
    <mergeCell ref="Q5:Q6"/>
    <mergeCell ref="R5:T5"/>
    <mergeCell ref="U5:U6"/>
    <mergeCell ref="V5:V6"/>
    <mergeCell ref="A3:L3"/>
    <mergeCell ref="A5:A6"/>
    <mergeCell ref="B5:B6"/>
    <mergeCell ref="C5:C6"/>
    <mergeCell ref="D5:F5"/>
    <mergeCell ref="G5:G6"/>
    <mergeCell ref="H5:J5"/>
    <mergeCell ref="K5:K6"/>
    <mergeCell ref="L5:L6"/>
  </mergeCells>
  <printOptions horizontalCentered="1"/>
  <pageMargins left="0" right="0" top="0.78740157480314965" bottom="0.39370078740157483" header="0" footer="0"/>
  <pageSetup paperSize="9" scale="51" pageOrder="overThenDown" orientation="landscape" useFirstPageNumber="1" r:id="rId1"/>
  <colBreaks count="1" manualBreakCount="1">
    <brk id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Klosa</dc:creator>
  <cp:lastModifiedBy>Mariusz</cp:lastModifiedBy>
  <cp:revision>2</cp:revision>
  <cp:lastPrinted>2020-03-22T18:49:53Z</cp:lastPrinted>
  <dcterms:created xsi:type="dcterms:W3CDTF">2019-03-01T12:09:53Z</dcterms:created>
  <dcterms:modified xsi:type="dcterms:W3CDTF">2020-03-23T15:20:18Z</dcterms:modified>
</cp:coreProperties>
</file>